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14000952\Documents\Post. Jakub Gorczyca\63. Roboty czyścicielskie\SWZ\"/>
    </mc:Choice>
  </mc:AlternateContent>
  <xr:revisionPtr revIDLastSave="0" documentId="13_ncr:1_{BC614EDF-A6D0-4FF6-9CE3-4DFE0151380E}" xr6:coauthVersionLast="47" xr6:coauthVersionMax="47" xr10:uidLastSave="{00000000-0000-0000-0000-000000000000}"/>
  <bookViews>
    <workbookView xWindow="-28920" yWindow="-1005" windowWidth="29040" windowHeight="17520" xr2:uid="{00000000-000D-0000-FFFF-FFFF00000000}"/>
  </bookViews>
  <sheets>
    <sheet name="Arkusz1" sheetId="1" r:id="rId1"/>
    <sheet name="Arkusz2" sheetId="2" r:id="rId2"/>
  </sheets>
  <externalReferences>
    <externalReference r:id="rId3"/>
  </externalReferences>
  <calcPr calcId="191029" iterate="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3" i="1"/>
  <c r="F4" i="1"/>
  <c r="F5" i="1"/>
  <c r="F6" i="1"/>
  <c r="F7" i="1"/>
  <c r="F8" i="1"/>
  <c r="F9" i="1"/>
  <c r="F10" i="1"/>
  <c r="F11" i="1"/>
  <c r="F2" i="1"/>
  <c r="C2" i="2"/>
  <c r="E2" i="2" s="1"/>
  <c r="C3" i="2"/>
  <c r="E3" i="2" s="1"/>
  <c r="F12" i="1" l="1"/>
  <c r="F18" i="1" s="1"/>
  <c r="E4" i="2"/>
</calcChain>
</file>

<file path=xl/sharedStrings.xml><?xml version="1.0" encoding="utf-8"?>
<sst xmlns="http://schemas.openxmlformats.org/spreadsheetml/2006/main" count="66" uniqueCount="46">
  <si>
    <t>L.p.</t>
  </si>
  <si>
    <t>Rodzaj Stawki</t>
  </si>
  <si>
    <t>Jednostka miary</t>
  </si>
  <si>
    <t>Szacowana roczna ilość roboczogodzin w ciągu jednego roku</t>
  </si>
  <si>
    <t>1.</t>
  </si>
  <si>
    <t>rbg montera</t>
  </si>
  <si>
    <t>2.</t>
  </si>
  <si>
    <t>rbg alpinisty</t>
  </si>
  <si>
    <t>3.</t>
  </si>
  <si>
    <t>rbg pracy dla pompy wysokociśnieniowej do 1000 bar</t>
  </si>
  <si>
    <t>4.</t>
  </si>
  <si>
    <t>rbg pracy dla pompy wysokociśnieniowej do 1500bar</t>
  </si>
  <si>
    <t>5.</t>
  </si>
  <si>
    <t>rbg pracy dla pompy wysokociśnieniowej do 2800 bar</t>
  </si>
  <si>
    <t>6.</t>
  </si>
  <si>
    <t>rbg za głowicę 3D Tankwashkopf</t>
  </si>
  <si>
    <t>7.</t>
  </si>
  <si>
    <t>rbg za ładowarkę próżniową</t>
  </si>
  <si>
    <t>8.</t>
  </si>
  <si>
    <t>rbg za przenośny odkurzacz przemysłowy do prac w strefach EX (wybuchowych)</t>
  </si>
  <si>
    <t>9.</t>
  </si>
  <si>
    <t>10.</t>
  </si>
  <si>
    <t>SUMA pozycji 1-10</t>
  </si>
  <si>
    <t>Wyliczenie wartości rocznej części i materiałów wraz z kosztami zakupu**</t>
  </si>
  <si>
    <t>Stawka
[%]</t>
  </si>
  <si>
    <t>Koszt zakupu</t>
  </si>
  <si>
    <t>% wartości netto materiału lub części zamiennej</t>
  </si>
  <si>
    <t>Rodzaj kosztu</t>
  </si>
  <si>
    <t>Wartość Roczna
[PLN] netto</t>
  </si>
  <si>
    <t xml:space="preserve">Robocizna </t>
  </si>
  <si>
    <t xml:space="preserve">Materiały </t>
  </si>
  <si>
    <t>Razem cena oferty netto</t>
  </si>
  <si>
    <t>Okres obowiązywania umowy 12 miesięcy</t>
  </si>
  <si>
    <t>Wartość za 12 miesięcy
[PLN] netto</t>
  </si>
  <si>
    <t>Uwagi</t>
  </si>
  <si>
    <t>Cena oferty w zł netto</t>
  </si>
  <si>
    <t>Wartość zł netto roboczogodzin w ciągu jednego roku</t>
  </si>
  <si>
    <t>Stawka
w zł netto</t>
  </si>
  <si>
    <t>rbg za pracę do czyszczenia na sucho (piaskarką z osprzętem)</t>
  </si>
  <si>
    <t>cena rbh wraz ze sprzętem</t>
  </si>
  <si>
    <t>rbg</t>
  </si>
  <si>
    <t xml:space="preserve">rbg </t>
  </si>
  <si>
    <t xml:space="preserve">godzina </t>
  </si>
  <si>
    <t>godzina za nagrzewnicę do pomieszczeń do 130 kW</t>
  </si>
  <si>
    <t>Szacowana roczna  wartość  materiałów w ciągu jednego roku w zł netto</t>
  </si>
  <si>
    <t>Szacowana roczna  wartość materiałów wraz z kosztami zakupu w ciągu jednego roku w zł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</si>
</sst>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_-* #,##0.00\ [$zł-415]_-;\-* #,##0.00\ [$zł-415]_-;_-* \-??\ [$zł-415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BBB59"/>
        <bgColor rgb="FF969696"/>
      </patternFill>
    </fill>
    <fill>
      <patternFill patternType="solid">
        <fgColor rgb="FFFFFF00"/>
        <bgColor rgb="FFFFFF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Border="0" applyProtection="0"/>
  </cellStyleXfs>
  <cellXfs count="34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164" fontId="4" fillId="3" borderId="1" xfId="2" applyFont="1" applyFill="1" applyBorder="1" applyAlignment="1" applyProtection="1">
      <alignment horizontal="center" vertical="center"/>
      <protection locked="0"/>
    </xf>
    <xf numFmtId="9" fontId="4" fillId="3" borderId="1" xfId="2" applyNumberFormat="1" applyFont="1" applyFill="1" applyBorder="1" applyAlignment="1" applyProtection="1">
      <alignment horizontal="right" vertical="center"/>
      <protection locked="0"/>
    </xf>
    <xf numFmtId="0" fontId="4" fillId="0" borderId="1" xfId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165" fontId="2" fillId="0" borderId="1" xfId="1" applyNumberFormat="1" applyFont="1" applyBorder="1"/>
    <xf numFmtId="0" fontId="4" fillId="0" borderId="1" xfId="1" applyFont="1" applyBorder="1" applyAlignment="1">
      <alignment horizontal="left" vertical="center" wrapText="1"/>
    </xf>
    <xf numFmtId="0" fontId="1" fillId="0" borderId="2" xfId="1" applyBorder="1"/>
    <xf numFmtId="0" fontId="5" fillId="0" borderId="2" xfId="1" applyFont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65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0" fillId="0" borderId="1" xfId="0" applyNumberFormat="1" applyBorder="1"/>
    <xf numFmtId="165" fontId="2" fillId="0" borderId="1" xfId="0" applyNumberFormat="1" applyFont="1" applyBorder="1"/>
    <xf numFmtId="165" fontId="0" fillId="0" borderId="6" xfId="0" applyNumberFormat="1" applyBorder="1"/>
    <xf numFmtId="0" fontId="4" fillId="0" borderId="1" xfId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/>
    </xf>
    <xf numFmtId="0" fontId="9" fillId="0" borderId="2" xfId="1" applyFont="1" applyBorder="1"/>
    <xf numFmtId="0" fontId="4" fillId="0" borderId="2" xfId="1" applyFont="1" applyBorder="1" applyAlignment="1">
      <alignment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533400</xdr:colOff>
      <xdr:row>17</xdr:row>
      <xdr:rowOff>0</xdr:rowOff>
    </xdr:from>
    <xdr:to>
      <xdr:col>3</xdr:col>
      <xdr:colOff>38100</xdr:colOff>
      <xdr:row>19</xdr:row>
      <xdr:rowOff>114300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C6737DFA-5AA3-D30C-7FC2-245CCF0D40B9}"/>
            </a:ext>
          </a:extLst>
        </xdr:cNvPr>
        <xdr:cNvSpPr txBox="1"/>
      </xdr:nvSpPr>
      <xdr:spPr>
        <a:xfrm>
          <a:off x="1143000" y="7753350"/>
          <a:ext cx="3228975" cy="504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Uwaga:</a:t>
          </a:r>
          <a:r>
            <a:rPr lang="pl-PL" sz="1100" baseline="0"/>
            <a:t> w cenach</a:t>
          </a:r>
          <a:r>
            <a:rPr lang="pl-PL" sz="1100"/>
            <a:t> rbg i</a:t>
          </a:r>
          <a:r>
            <a:rPr lang="pl-PL" sz="1100" baseline="0"/>
            <a:t> godzin nie są ujęte koszty materiałów.</a:t>
          </a:r>
          <a:endParaRPr lang="pl-PL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9200536/Desktop/PP_12401%20Roboty%20czy&#347;cicielskie%20instalacji%20energetycznych/Formularz%20cenow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wka przerobowa koszt zakupu "/>
      <sheetName val="Podsumowanie"/>
      <sheetName val="Formularz cenowy"/>
    </sheetNames>
    <sheetDataSet>
      <sheetData sheetId="0"/>
      <sheetData sheetId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6" displayName="Tabela6" ref="A1:D3" totalsRowShown="0">
  <tableColumns count="4">
    <tableColumn id="1" xr3:uid="{00000000-0010-0000-0000-000001000000}" name="L.p."/>
    <tableColumn id="2" xr3:uid="{00000000-0010-0000-0000-000002000000}" name="Rodzaj kosztu"/>
    <tableColumn id="3" xr3:uid="{00000000-0010-0000-0000-000003000000}" name="Wartość Roczna_x000a_[PLN] netto"/>
    <tableColumn id="4" xr3:uid="{00000000-0010-0000-0000-000004000000}" name="Okres obowiązywania umowy 12 miesięcy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workbookViewId="0">
      <selection activeCell="H14" sqref="H14"/>
    </sheetView>
  </sheetViews>
  <sheetFormatPr defaultRowHeight="15" x14ac:dyDescent="0.25"/>
  <cols>
    <col min="2" max="2" width="30.42578125" customWidth="1"/>
    <col min="3" max="3" width="25.42578125" customWidth="1"/>
    <col min="4" max="4" width="23.28515625" customWidth="1"/>
    <col min="5" max="5" width="20.28515625" customWidth="1"/>
    <col min="6" max="6" width="16.5703125" customWidth="1"/>
    <col min="7" max="7" width="41.140625" customWidth="1"/>
  </cols>
  <sheetData>
    <row r="1" spans="1:7" ht="43.5" customHeight="1" x14ac:dyDescent="0.25">
      <c r="A1" s="1" t="s">
        <v>0</v>
      </c>
      <c r="B1" s="1" t="s">
        <v>1</v>
      </c>
      <c r="C1" s="25" t="s">
        <v>37</v>
      </c>
      <c r="D1" s="25" t="s">
        <v>2</v>
      </c>
      <c r="E1" s="25" t="s">
        <v>3</v>
      </c>
      <c r="F1" s="25" t="s">
        <v>36</v>
      </c>
      <c r="G1" s="26" t="s">
        <v>34</v>
      </c>
    </row>
    <row r="2" spans="1:7" ht="36" customHeight="1" x14ac:dyDescent="0.25">
      <c r="A2" s="2" t="s">
        <v>4</v>
      </c>
      <c r="B2" s="9" t="s">
        <v>5</v>
      </c>
      <c r="C2" s="4">
        <v>0</v>
      </c>
      <c r="D2" s="6" t="s">
        <v>40</v>
      </c>
      <c r="E2" s="24">
        <v>1200</v>
      </c>
      <c r="F2" s="27">
        <f>E2*C2</f>
        <v>0</v>
      </c>
      <c r="G2" s="30"/>
    </row>
    <row r="3" spans="1:7" ht="34.5" customHeight="1" x14ac:dyDescent="0.25">
      <c r="A3" s="2" t="s">
        <v>6</v>
      </c>
      <c r="B3" s="9" t="s">
        <v>7</v>
      </c>
      <c r="C3" s="4">
        <v>0</v>
      </c>
      <c r="D3" s="6" t="s">
        <v>40</v>
      </c>
      <c r="E3" s="24">
        <v>50</v>
      </c>
      <c r="F3" s="27">
        <f t="shared" ref="F3:F11" si="0">E3*C3</f>
        <v>0</v>
      </c>
      <c r="G3" s="30"/>
    </row>
    <row r="4" spans="1:7" ht="30.75" customHeight="1" x14ac:dyDescent="0.25">
      <c r="A4" s="2" t="s">
        <v>8</v>
      </c>
      <c r="B4" s="9" t="s">
        <v>9</v>
      </c>
      <c r="C4" s="4">
        <v>0</v>
      </c>
      <c r="D4" s="6" t="s">
        <v>40</v>
      </c>
      <c r="E4" s="24">
        <v>100</v>
      </c>
      <c r="F4" s="27">
        <f t="shared" si="0"/>
        <v>0</v>
      </c>
      <c r="G4" s="31" t="s">
        <v>39</v>
      </c>
    </row>
    <row r="5" spans="1:7" ht="31.5" customHeight="1" x14ac:dyDescent="0.25">
      <c r="A5" s="2" t="s">
        <v>10</v>
      </c>
      <c r="B5" s="9" t="s">
        <v>11</v>
      </c>
      <c r="C5" s="4">
        <v>0</v>
      </c>
      <c r="D5" s="6" t="s">
        <v>41</v>
      </c>
      <c r="E5" s="24">
        <v>100</v>
      </c>
      <c r="F5" s="27">
        <f t="shared" si="0"/>
        <v>0</v>
      </c>
      <c r="G5" s="31" t="s">
        <v>39</v>
      </c>
    </row>
    <row r="6" spans="1:7" ht="32.25" customHeight="1" x14ac:dyDescent="0.25">
      <c r="A6" s="2" t="s">
        <v>12</v>
      </c>
      <c r="B6" s="9" t="s">
        <v>13</v>
      </c>
      <c r="C6" s="4">
        <v>0</v>
      </c>
      <c r="D6" s="6" t="s">
        <v>40</v>
      </c>
      <c r="E6" s="24">
        <v>80</v>
      </c>
      <c r="F6" s="27">
        <f t="shared" si="0"/>
        <v>0</v>
      </c>
      <c r="G6" s="31" t="s">
        <v>39</v>
      </c>
    </row>
    <row r="7" spans="1:7" ht="32.25" customHeight="1" x14ac:dyDescent="0.25">
      <c r="A7" s="2" t="s">
        <v>14</v>
      </c>
      <c r="B7" s="9" t="s">
        <v>15</v>
      </c>
      <c r="C7" s="4">
        <v>0</v>
      </c>
      <c r="D7" s="6" t="s">
        <v>40</v>
      </c>
      <c r="E7" s="24">
        <v>100</v>
      </c>
      <c r="F7" s="27">
        <f t="shared" si="0"/>
        <v>0</v>
      </c>
      <c r="G7" s="31" t="s">
        <v>39</v>
      </c>
    </row>
    <row r="8" spans="1:7" ht="32.25" customHeight="1" x14ac:dyDescent="0.25">
      <c r="A8" s="2" t="s">
        <v>16</v>
      </c>
      <c r="B8" s="9" t="s">
        <v>17</v>
      </c>
      <c r="C8" s="4">
        <v>0</v>
      </c>
      <c r="D8" s="6" t="s">
        <v>40</v>
      </c>
      <c r="E8" s="24">
        <v>70</v>
      </c>
      <c r="F8" s="27">
        <f t="shared" si="0"/>
        <v>0</v>
      </c>
      <c r="G8" s="31" t="s">
        <v>39</v>
      </c>
    </row>
    <row r="9" spans="1:7" ht="30" customHeight="1" x14ac:dyDescent="0.25">
      <c r="A9" s="2" t="s">
        <v>18</v>
      </c>
      <c r="B9" s="9" t="s">
        <v>19</v>
      </c>
      <c r="C9" s="4">
        <v>0</v>
      </c>
      <c r="D9" s="6" t="s">
        <v>40</v>
      </c>
      <c r="E9" s="24">
        <v>100</v>
      </c>
      <c r="F9" s="27">
        <f t="shared" si="0"/>
        <v>0</v>
      </c>
      <c r="G9" s="31" t="s">
        <v>39</v>
      </c>
    </row>
    <row r="10" spans="1:7" ht="36" customHeight="1" x14ac:dyDescent="0.25">
      <c r="A10" s="2" t="s">
        <v>20</v>
      </c>
      <c r="B10" s="9" t="s">
        <v>38</v>
      </c>
      <c r="C10" s="4">
        <v>0</v>
      </c>
      <c r="D10" s="6" t="s">
        <v>40</v>
      </c>
      <c r="E10" s="24">
        <v>100</v>
      </c>
      <c r="F10" s="27">
        <f t="shared" si="0"/>
        <v>0</v>
      </c>
      <c r="G10" s="31" t="s">
        <v>39</v>
      </c>
    </row>
    <row r="11" spans="1:7" ht="33.75" customHeight="1" x14ac:dyDescent="0.25">
      <c r="A11" s="2" t="s">
        <v>21</v>
      </c>
      <c r="B11" s="9" t="s">
        <v>43</v>
      </c>
      <c r="C11" s="4">
        <v>0</v>
      </c>
      <c r="D11" s="6" t="s">
        <v>42</v>
      </c>
      <c r="E11" s="24">
        <v>100</v>
      </c>
      <c r="F11" s="27">
        <f t="shared" si="0"/>
        <v>0</v>
      </c>
      <c r="G11" s="30"/>
    </row>
    <row r="12" spans="1:7" ht="29.25" customHeight="1" x14ac:dyDescent="0.25">
      <c r="A12" s="10"/>
      <c r="B12" s="11"/>
      <c r="C12" s="28"/>
      <c r="D12" s="28"/>
      <c r="E12" s="29" t="s">
        <v>22</v>
      </c>
      <c r="F12" s="27">
        <f>SUM(F2:F11)</f>
        <v>0</v>
      </c>
      <c r="G12" s="30"/>
    </row>
    <row r="13" spans="1:7" ht="26.25" customHeight="1" x14ac:dyDescent="0.25">
      <c r="A13" s="32" t="s">
        <v>23</v>
      </c>
      <c r="B13" s="32"/>
      <c r="C13" s="32"/>
      <c r="D13" s="32"/>
      <c r="E13" s="32"/>
      <c r="F13" s="32"/>
    </row>
    <row r="14" spans="1:7" ht="123.75" customHeight="1" x14ac:dyDescent="0.25">
      <c r="A14" s="1" t="s">
        <v>0</v>
      </c>
      <c r="B14" s="1" t="s">
        <v>1</v>
      </c>
      <c r="C14" s="1" t="s">
        <v>24</v>
      </c>
      <c r="D14" s="1" t="s">
        <v>2</v>
      </c>
      <c r="E14" s="25" t="s">
        <v>44</v>
      </c>
      <c r="F14" s="25" t="s">
        <v>45</v>
      </c>
    </row>
    <row r="15" spans="1:7" ht="27.75" customHeight="1" x14ac:dyDescent="0.25">
      <c r="A15" s="2" t="s">
        <v>4</v>
      </c>
      <c r="B15" s="3" t="s">
        <v>25</v>
      </c>
      <c r="C15" s="5">
        <v>0.05</v>
      </c>
      <c r="D15" s="6" t="s">
        <v>26</v>
      </c>
      <c r="E15" s="7">
        <v>70000</v>
      </c>
      <c r="F15" s="8">
        <f>E15*1.05</f>
        <v>73500</v>
      </c>
    </row>
    <row r="17" spans="5:6" ht="15.75" thickBot="1" x14ac:dyDescent="0.3"/>
    <row r="18" spans="5:6" ht="15.75" thickBot="1" x14ac:dyDescent="0.3">
      <c r="E18" t="s">
        <v>35</v>
      </c>
      <c r="F18" s="23">
        <f>SUM(F12,F15)</f>
        <v>73500</v>
      </c>
    </row>
  </sheetData>
  <mergeCells count="1">
    <mergeCell ref="A13:F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workbookViewId="0">
      <selection activeCell="E3" sqref="E3"/>
    </sheetView>
  </sheetViews>
  <sheetFormatPr defaultRowHeight="15" x14ac:dyDescent="0.25"/>
  <cols>
    <col min="2" max="2" width="28.7109375" customWidth="1"/>
    <col min="3" max="3" width="41.5703125" customWidth="1"/>
    <col min="4" max="4" width="47" customWidth="1"/>
    <col min="5" max="5" width="54.85546875" customWidth="1"/>
  </cols>
  <sheetData>
    <row r="1" spans="1:5" ht="51.75" customHeight="1" x14ac:dyDescent="0.25">
      <c r="A1" s="12" t="s">
        <v>0</v>
      </c>
      <c r="B1" s="13" t="s">
        <v>27</v>
      </c>
      <c r="C1" s="14" t="s">
        <v>28</v>
      </c>
      <c r="D1" s="15" t="s">
        <v>32</v>
      </c>
      <c r="E1" s="16" t="s">
        <v>33</v>
      </c>
    </row>
    <row r="2" spans="1:5" x14ac:dyDescent="0.25">
      <c r="A2" s="17" t="s">
        <v>4</v>
      </c>
      <c r="B2" s="18" t="s">
        <v>29</v>
      </c>
      <c r="C2" s="19" t="e">
        <f>[1]!Tabela4[[#Totals],[Wartość netto roboczogodzin w ciągu jednego roku]]</f>
        <v>#REF!</v>
      </c>
      <c r="D2" s="20">
        <v>12</v>
      </c>
      <c r="E2" s="21" t="e">
        <f>Tabela6[[#This Row],[Wartość Roczna
'[PLN'] netto]]*Tabela6[[#This Row],[Okres obowiązywania umowy 12 miesięcy]]</f>
        <v>#REF!</v>
      </c>
    </row>
    <row r="3" spans="1:5" x14ac:dyDescent="0.25">
      <c r="A3" s="17" t="s">
        <v>6</v>
      </c>
      <c r="B3" s="18" t="s">
        <v>30</v>
      </c>
      <c r="C3" s="19" t="e">
        <f>[1]!Tabela5[Szacowana roczna  wartość  nieskatalogowanyc części zamiennych i materiałów wraz z kosztami zakupu w ciągu jednego roku]</f>
        <v>#REF!</v>
      </c>
      <c r="D3" s="20">
        <v>12</v>
      </c>
      <c r="E3" s="21" t="e">
        <f>Tabela6[[#This Row],[Wartość Roczna
'[PLN'] netto]]*Tabela6[[#This Row],[Okres obowiązywania umowy 12 miesięcy]]</f>
        <v>#REF!</v>
      </c>
    </row>
    <row r="4" spans="1:5" x14ac:dyDescent="0.25">
      <c r="A4" s="33" t="s">
        <v>31</v>
      </c>
      <c r="B4" s="33"/>
      <c r="C4" s="33"/>
      <c r="D4" s="33"/>
      <c r="E4" s="22" t="e">
        <f>SUM(E2:E3)</f>
        <v>#REF!</v>
      </c>
    </row>
  </sheetData>
  <mergeCells count="1">
    <mergeCell ref="A4:D4"/>
  </mergeCell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18F5CA4627F940A904F08AFB692F3B" ma:contentTypeVersion="0" ma:contentTypeDescription="SWPP2 Dokument bazowy" ma:contentTypeScope="" ma:versionID="18212fa31680e27252967eae9f79295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XD3KHSRJV2AP-1441292327-11081</_dlc_DocId>
    <_dlc_DocIdUrl xmlns="a19cb1c7-c5c7-46d4-85ae-d83685407bba">
      <Url>https://swpp2.dms.gkpge.pl/sites/38/_layouts/15/DocIdRedir.aspx?ID=XD3KHSRJV2AP-1441292327-11081</Url>
      <Description>XD3KHSRJV2AP-1441292327-11081</Description>
    </_dlc_DocIdUrl>
    <dmsv2BaseFileName xmlns="http://schemas.microsoft.com/sharepoint/v3">4. Załącznik nr 3 do SWZ oraz do Umowy.xlsx</dmsv2BaseFileName>
    <dmsv2BaseDisplayName xmlns="http://schemas.microsoft.com/sharepoint/v3">4. Załącznik nr 3 do SWZ oraz do Umowy</dmsv2BaseDisplayName>
    <dmsv2SWPP2ObjectNumber xmlns="http://schemas.microsoft.com/sharepoint/v3">POST/GEK/CSS/FZR-ELR/03781/2025                   </dmsv2SWPP2ObjectNumber>
    <dmsv2SWPP2SumMD5 xmlns="http://schemas.microsoft.com/sharepoint/v3">cf236bff5bcbf47c0ad62077cc4ea007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686079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22868469</dmsv2BaseClientSystemDocumentID>
    <dmsv2BaseModifiedByID xmlns="http://schemas.microsoft.com/sharepoint/v3">14000952</dmsv2BaseModifiedByID>
    <dmsv2BaseCreatedByID xmlns="http://schemas.microsoft.com/sharepoint/v3">14000952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0EEDF6-5854-433F-A10E-51E6C6E2522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BE82520-E9D7-4171-B087-2D96FC91CBDC}"/>
</file>

<file path=customXml/itemProps3.xml><?xml version="1.0" encoding="utf-8"?>
<ds:datastoreItem xmlns:ds="http://schemas.openxmlformats.org/officeDocument/2006/customXml" ds:itemID="{1CCC0CE8-E62A-4633-988A-BCCF632CC9B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customXml/itemProps4.xml><?xml version="1.0" encoding="utf-8"?>
<ds:datastoreItem xmlns:ds="http://schemas.openxmlformats.org/officeDocument/2006/customXml" ds:itemID="{3899A62D-B10C-4896-A424-35048D5C6F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 Tomasz [PGE GiEK O.El.Rybnik]</dc:creator>
  <cp:lastModifiedBy>Gorczyca Jakub [PGE GiEK S.A.]</cp:lastModifiedBy>
  <cp:lastPrinted>2025-03-04T16:15:11Z</cp:lastPrinted>
  <dcterms:created xsi:type="dcterms:W3CDTF">2025-02-16T09:34:28Z</dcterms:created>
  <dcterms:modified xsi:type="dcterms:W3CDTF">2025-05-19T09:16:40Z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0x01018910007218F5CA4627F940A904F08AFB692F3B</vt:lpwstr>
  </property>
  <property fmtid="{D5CDD505-2E9C-101B-9397-08002B2CF9AE}" pid="3" name="_dlc_DocIdItemGuid">
    <vt:lpwstr>d448386c-974c-4f41-b7bc-f13c26fca29a</vt:lpwstr>
  </property>
</Properties>
</file>